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045" windowHeight="6555" tabRatio="601"/>
  </bookViews>
  <sheets>
    <sheet name="NE 1" sheetId="13" r:id="rId1"/>
    <sheet name="NE 2" sheetId="14" r:id="rId2"/>
    <sheet name="NE 3" sheetId="15" r:id="rId3"/>
    <sheet name="NE 4" sheetId="16" r:id="rId4"/>
    <sheet name="NE 5" sheetId="17" r:id="rId5"/>
    <sheet name="NE 6" sheetId="18" r:id="rId6"/>
    <sheet name="NE 7" sheetId="19" r:id="rId7"/>
    <sheet name="NE 8" sheetId="20" r:id="rId8"/>
    <sheet name="NE 9" sheetId="21" r:id="rId9"/>
    <sheet name="NE 10" sheetId="22" r:id="rId10"/>
    <sheet name="NE 11" sheetId="23" r:id="rId11"/>
    <sheet name="NE 12" sheetId="24" r:id="rId12"/>
  </sheets>
  <calcPr calcId="124519"/>
</workbook>
</file>

<file path=xl/calcChain.xml><?xml version="1.0" encoding="utf-8"?>
<calcChain xmlns="http://schemas.openxmlformats.org/spreadsheetml/2006/main">
  <c r="D63" i="24"/>
  <c r="D58"/>
  <c r="D61" i="23"/>
  <c r="D62" s="1"/>
  <c r="D63" s="1"/>
  <c r="D61" i="22"/>
  <c r="D62" s="1"/>
  <c r="D63" s="1"/>
  <c r="D61" i="21"/>
  <c r="D62" s="1"/>
  <c r="D63" s="1"/>
  <c r="D61" i="20"/>
  <c r="D62" s="1"/>
  <c r="D63" s="1"/>
  <c r="D61" i="19"/>
  <c r="D62" s="1"/>
  <c r="D63" s="1"/>
  <c r="D61" i="18"/>
  <c r="D62" s="1"/>
  <c r="D63" s="1"/>
  <c r="D61" i="17"/>
  <c r="D62" s="1"/>
  <c r="D63" s="1"/>
  <c r="D61" i="16"/>
  <c r="D62" s="1"/>
  <c r="D63" s="1"/>
  <c r="D61" i="15"/>
  <c r="D62" s="1"/>
  <c r="D63" s="1"/>
  <c r="D61" i="14"/>
  <c r="D62" s="1"/>
  <c r="D63" s="1"/>
  <c r="C28" i="24"/>
  <c r="C23"/>
  <c r="D4"/>
  <c r="D5" s="1"/>
  <c r="C28" i="23"/>
  <c r="C23"/>
  <c r="D4"/>
  <c r="D5" s="1"/>
  <c r="C28" i="22"/>
  <c r="C23"/>
  <c r="D4"/>
  <c r="D5" s="1"/>
  <c r="C28" i="21"/>
  <c r="C23"/>
  <c r="D4"/>
  <c r="D5" s="1"/>
  <c r="C28" i="20"/>
  <c r="C23"/>
  <c r="D4"/>
  <c r="D5" s="1"/>
  <c r="C28" i="19"/>
  <c r="C23"/>
  <c r="D4"/>
  <c r="D5" s="1"/>
  <c r="D6" s="1"/>
  <c r="C28" i="18"/>
  <c r="C23"/>
  <c r="D4"/>
  <c r="D5" s="1"/>
  <c r="C28" i="17"/>
  <c r="C23"/>
  <c r="D4"/>
  <c r="D5" s="1"/>
  <c r="C28" i="16"/>
  <c r="C23"/>
  <c r="D4"/>
  <c r="D5" s="1"/>
  <c r="D6" s="1"/>
  <c r="C28" i="15"/>
  <c r="C23"/>
  <c r="D4"/>
  <c r="D5" s="1"/>
  <c r="C28" i="14"/>
  <c r="C23"/>
  <c r="D4"/>
  <c r="D5" s="1"/>
  <c r="D4" i="13"/>
  <c r="D5" s="1"/>
  <c r="C23"/>
  <c r="C28"/>
  <c r="D7" l="1"/>
  <c r="D8" s="1"/>
  <c r="D9" s="1"/>
  <c r="D6"/>
  <c r="D6" i="24"/>
  <c r="D7" s="1"/>
  <c r="D8" s="1"/>
  <c r="D9" s="1"/>
  <c r="D6" i="23"/>
  <c r="D7" s="1"/>
  <c r="D8" s="1"/>
  <c r="D9" s="1"/>
  <c r="D6" i="22"/>
  <c r="D7" s="1"/>
  <c r="D8" s="1"/>
  <c r="D9" s="1"/>
  <c r="D6" i="21"/>
  <c r="D7" s="1"/>
  <c r="D8" s="1"/>
  <c r="D9" s="1"/>
  <c r="D6" i="20"/>
  <c r="D7" s="1"/>
  <c r="D8" s="1"/>
  <c r="D9" s="1"/>
  <c r="D7" i="19"/>
  <c r="D8" s="1"/>
  <c r="D9" s="1"/>
  <c r="D6" i="18"/>
  <c r="D7" s="1"/>
  <c r="D8" s="1"/>
  <c r="D9" s="1"/>
  <c r="D6" i="17"/>
  <c r="D7" s="1"/>
  <c r="D8" s="1"/>
  <c r="D9" s="1"/>
  <c r="D7" i="16"/>
  <c r="D8" s="1"/>
  <c r="D9" s="1"/>
  <c r="D6" i="15"/>
  <c r="D7" s="1"/>
  <c r="D8" s="1"/>
  <c r="D9" s="1"/>
  <c r="D6" i="14"/>
  <c r="D7" s="1"/>
  <c r="D8" s="1"/>
  <c r="D9" s="1"/>
  <c r="D11" i="13" l="1"/>
  <c r="D12" s="1"/>
  <c r="D13" s="1"/>
  <c r="D11" i="24"/>
  <c r="D12" s="1"/>
  <c r="D13" s="1"/>
  <c r="D11" i="23"/>
  <c r="D12" s="1"/>
  <c r="D13" s="1"/>
  <c r="D11" i="22"/>
  <c r="D12" s="1"/>
  <c r="D13" s="1"/>
  <c r="D11" i="21"/>
  <c r="D12" s="1"/>
  <c r="D13" s="1"/>
  <c r="D11" i="20"/>
  <c r="D12" s="1"/>
  <c r="D13" s="1"/>
  <c r="D11" i="19"/>
  <c r="D12" s="1"/>
  <c r="D13" s="1"/>
  <c r="D11" i="18"/>
  <c r="D12" s="1"/>
  <c r="D13" s="1"/>
  <c r="D11" i="17"/>
  <c r="D12" s="1"/>
  <c r="D13" s="1"/>
  <c r="D11" i="16"/>
  <c r="D12" s="1"/>
  <c r="D13" s="1"/>
  <c r="D11" i="15"/>
  <c r="D12" s="1"/>
  <c r="D13" s="1"/>
  <c r="D11" i="14"/>
  <c r="D12" s="1"/>
  <c r="D13" s="1"/>
  <c r="D16" i="13" l="1"/>
  <c r="D17"/>
  <c r="D18" s="1"/>
  <c r="D16" i="24"/>
  <c r="D17" s="1"/>
  <c r="D18" s="1"/>
  <c r="D16" i="23"/>
  <c r="D17" s="1"/>
  <c r="D18" s="1"/>
  <c r="D16" i="22"/>
  <c r="D17" s="1"/>
  <c r="D18" s="1"/>
  <c r="D16" i="21"/>
  <c r="D17" s="1"/>
  <c r="D18" s="1"/>
  <c r="D16" i="20"/>
  <c r="D17" s="1"/>
  <c r="D18" s="1"/>
  <c r="D16" i="19"/>
  <c r="D17" s="1"/>
  <c r="D18" s="1"/>
  <c r="D16" i="18"/>
  <c r="D17" s="1"/>
  <c r="D18" s="1"/>
  <c r="D16" i="17"/>
  <c r="D17" s="1"/>
  <c r="D18" s="1"/>
  <c r="D16" i="16"/>
  <c r="D17" s="1"/>
  <c r="D18" s="1"/>
  <c r="D16" i="15"/>
  <c r="D17" s="1"/>
  <c r="D18" s="1"/>
  <c r="D16" i="14"/>
  <c r="D17" s="1"/>
  <c r="D18" s="1"/>
  <c r="D21" i="13" l="1"/>
  <c r="D22" s="1"/>
  <c r="D23" s="1"/>
  <c r="D21" i="24"/>
  <c r="D22" s="1"/>
  <c r="D23" s="1"/>
  <c r="D21" i="23"/>
  <c r="D22" s="1"/>
  <c r="D23" s="1"/>
  <c r="D21" i="22"/>
  <c r="D22" s="1"/>
  <c r="D23" s="1"/>
  <c r="D21" i="21"/>
  <c r="D22" s="1"/>
  <c r="D23" s="1"/>
  <c r="D21" i="20"/>
  <c r="D22" s="1"/>
  <c r="D23" s="1"/>
  <c r="D21" i="19"/>
  <c r="D22" s="1"/>
  <c r="D23" s="1"/>
  <c r="D21" i="18"/>
  <c r="D22" s="1"/>
  <c r="D23" s="1"/>
  <c r="D21" i="17"/>
  <c r="D22" s="1"/>
  <c r="D23" s="1"/>
  <c r="D21" i="16"/>
  <c r="D22" s="1"/>
  <c r="D23" s="1"/>
  <c r="D21" i="15"/>
  <c r="D22" s="1"/>
  <c r="D23" s="1"/>
  <c r="D21" i="14"/>
  <c r="D22" s="1"/>
  <c r="D23" s="1"/>
  <c r="D26" i="13" l="1"/>
  <c r="D27" s="1"/>
  <c r="D28" s="1"/>
  <c r="D26" i="24"/>
  <c r="D27" s="1"/>
  <c r="D28" s="1"/>
  <c r="D26" i="23"/>
  <c r="D27" s="1"/>
  <c r="D28" s="1"/>
  <c r="D26" i="22"/>
  <c r="D27" s="1"/>
  <c r="D28" s="1"/>
  <c r="D26" i="21"/>
  <c r="D27" s="1"/>
  <c r="D28" s="1"/>
  <c r="D26" i="20"/>
  <c r="D27" s="1"/>
  <c r="D28" s="1"/>
  <c r="D26" i="19"/>
  <c r="D27" s="1"/>
  <c r="D28" s="1"/>
  <c r="D26" i="18"/>
  <c r="D27" s="1"/>
  <c r="D28" s="1"/>
  <c r="D26" i="17"/>
  <c r="D27" s="1"/>
  <c r="D28" s="1"/>
  <c r="D26" i="16"/>
  <c r="D27"/>
  <c r="D28" s="1"/>
  <c r="D26" i="15"/>
  <c r="D27" s="1"/>
  <c r="D28" s="1"/>
  <c r="D26" i="14"/>
  <c r="D27" s="1"/>
  <c r="D28" s="1"/>
  <c r="D31" i="13" l="1"/>
  <c r="D32"/>
  <c r="D33" s="1"/>
  <c r="D31" i="24"/>
  <c r="D32" s="1"/>
  <c r="D33" s="1"/>
  <c r="D31" i="23"/>
  <c r="D32" s="1"/>
  <c r="D33" s="1"/>
  <c r="D31" i="22"/>
  <c r="D32"/>
  <c r="D33" s="1"/>
  <c r="D31" i="21"/>
  <c r="D32" s="1"/>
  <c r="D33" s="1"/>
  <c r="D31" i="20"/>
  <c r="D32" s="1"/>
  <c r="D33" s="1"/>
  <c r="D31" i="19"/>
  <c r="D32" s="1"/>
  <c r="D33" s="1"/>
  <c r="D31" i="18"/>
  <c r="D32" s="1"/>
  <c r="D33" s="1"/>
  <c r="D31" i="17"/>
  <c r="D32" s="1"/>
  <c r="D33" s="1"/>
  <c r="D31" i="16"/>
  <c r="D32" s="1"/>
  <c r="D33" s="1"/>
  <c r="D31" i="15"/>
  <c r="D32" s="1"/>
  <c r="D33" s="1"/>
  <c r="D31" i="14"/>
  <c r="D32" s="1"/>
  <c r="D33" s="1"/>
  <c r="D36" i="13" l="1"/>
  <c r="D37" s="1"/>
  <c r="D38" s="1"/>
  <c r="D36" i="24"/>
  <c r="D37" s="1"/>
  <c r="D38" s="1"/>
  <c r="D36" i="23"/>
  <c r="D37" s="1"/>
  <c r="D38" s="1"/>
  <c r="D36" i="22"/>
  <c r="D37" s="1"/>
  <c r="D38" s="1"/>
  <c r="D36" i="21"/>
  <c r="D37" s="1"/>
  <c r="D38" s="1"/>
  <c r="D36" i="20"/>
  <c r="D37" s="1"/>
  <c r="D38" s="1"/>
  <c r="D36" i="19"/>
  <c r="D37" s="1"/>
  <c r="D38" s="1"/>
  <c r="D36" i="18"/>
  <c r="D37" s="1"/>
  <c r="D38" s="1"/>
  <c r="D36" i="17"/>
  <c r="D37" s="1"/>
  <c r="D38" s="1"/>
  <c r="D37" i="16"/>
  <c r="D38" s="1"/>
  <c r="D36"/>
  <c r="D36" i="15"/>
  <c r="D37" s="1"/>
  <c r="D38" s="1"/>
  <c r="D36" i="14"/>
  <c r="D37" s="1"/>
  <c r="D38" s="1"/>
  <c r="D41" i="13" l="1"/>
  <c r="D42" s="1"/>
  <c r="D43" s="1"/>
  <c r="D41" i="24"/>
  <c r="D42" s="1"/>
  <c r="D43" s="1"/>
  <c r="D41" i="23"/>
  <c r="D42" s="1"/>
  <c r="D43" s="1"/>
  <c r="D41" i="22"/>
  <c r="D42" s="1"/>
  <c r="D43" s="1"/>
  <c r="D41" i="21"/>
  <c r="D42" s="1"/>
  <c r="D43" s="1"/>
  <c r="D41" i="20"/>
  <c r="D42" s="1"/>
  <c r="D43" s="1"/>
  <c r="D41" i="19"/>
  <c r="D42" s="1"/>
  <c r="D43" s="1"/>
  <c r="D41" i="18"/>
  <c r="D42" s="1"/>
  <c r="D43" s="1"/>
  <c r="D41" i="17"/>
  <c r="D42" s="1"/>
  <c r="D43" s="1"/>
  <c r="D41" i="16"/>
  <c r="D42" s="1"/>
  <c r="D43" s="1"/>
  <c r="D41" i="15"/>
  <c r="D42" s="1"/>
  <c r="D43" s="1"/>
  <c r="D41" i="14"/>
  <c r="D42" s="1"/>
  <c r="D43" s="1"/>
  <c r="D46" i="13" l="1"/>
  <c r="D47" s="1"/>
  <c r="D48" s="1"/>
  <c r="D46" i="24"/>
  <c r="D47" s="1"/>
  <c r="D48" s="1"/>
  <c r="D46" i="23"/>
  <c r="D47" s="1"/>
  <c r="D48" s="1"/>
  <c r="D46" i="22"/>
  <c r="D47" s="1"/>
  <c r="D48" s="1"/>
  <c r="D46" i="21"/>
  <c r="D47" s="1"/>
  <c r="D48" s="1"/>
  <c r="D46" i="20"/>
  <c r="D47" s="1"/>
  <c r="D48" s="1"/>
  <c r="D46" i="19"/>
  <c r="D47" s="1"/>
  <c r="D48" s="1"/>
  <c r="D46" i="18"/>
  <c r="D47" s="1"/>
  <c r="D48" s="1"/>
  <c r="D46" i="17"/>
  <c r="D47" s="1"/>
  <c r="D48" s="1"/>
  <c r="D46" i="16"/>
  <c r="D47" s="1"/>
  <c r="D48" s="1"/>
  <c r="D46" i="15"/>
  <c r="D47" s="1"/>
  <c r="D48" s="1"/>
  <c r="D46" i="14"/>
  <c r="D47" s="1"/>
  <c r="D48" s="1"/>
  <c r="D51" i="13" l="1"/>
  <c r="D52" s="1"/>
  <c r="D53" s="1"/>
  <c r="D51" i="24"/>
  <c r="D52" s="1"/>
  <c r="D53" s="1"/>
  <c r="D51" i="23"/>
  <c r="D52" s="1"/>
  <c r="D53" s="1"/>
  <c r="D51" i="22"/>
  <c r="D52" s="1"/>
  <c r="D53" s="1"/>
  <c r="D51" i="21"/>
  <c r="D52" s="1"/>
  <c r="D53" s="1"/>
  <c r="D51" i="20"/>
  <c r="D52" s="1"/>
  <c r="D53" s="1"/>
  <c r="D51" i="19"/>
  <c r="D52" s="1"/>
  <c r="D53" s="1"/>
  <c r="D51" i="18"/>
  <c r="D52" s="1"/>
  <c r="D53" s="1"/>
  <c r="D51" i="17"/>
  <c r="D52"/>
  <c r="D53" s="1"/>
  <c r="D51" i="16"/>
  <c r="D52" s="1"/>
  <c r="D53" s="1"/>
  <c r="D51" i="15"/>
  <c r="D52" s="1"/>
  <c r="D53" s="1"/>
  <c r="D51" i="14"/>
  <c r="D52" s="1"/>
  <c r="D53" s="1"/>
  <c r="D57" i="13" l="1"/>
  <c r="D58" s="1"/>
  <c r="D61" s="1"/>
  <c r="D62" s="1"/>
  <c r="D63" s="1"/>
  <c r="D56"/>
  <c r="D56" i="24"/>
  <c r="D57" s="1"/>
  <c r="D61" s="1"/>
  <c r="D62" s="1"/>
  <c r="D56" i="23"/>
  <c r="D57" s="1"/>
  <c r="D58" s="1"/>
  <c r="D56" i="22"/>
  <c r="D57" s="1"/>
  <c r="D58" s="1"/>
  <c r="D56" i="21"/>
  <c r="D57" s="1"/>
  <c r="D58" s="1"/>
  <c r="D56" i="20"/>
  <c r="D57" s="1"/>
  <c r="D58" s="1"/>
  <c r="D56" i="19"/>
  <c r="D57" s="1"/>
  <c r="D58" s="1"/>
  <c r="D56" i="18"/>
  <c r="D57" s="1"/>
  <c r="D58" s="1"/>
  <c r="D56" i="17"/>
  <c r="D57" s="1"/>
  <c r="D58" s="1"/>
  <c r="D56" i="16"/>
  <c r="D57" s="1"/>
  <c r="D58" s="1"/>
  <c r="D56" i="15"/>
  <c r="D57" s="1"/>
  <c r="D58" s="1"/>
  <c r="D56" i="14"/>
  <c r="D57" s="1"/>
  <c r="D58" s="1"/>
</calcChain>
</file>

<file path=xl/sharedStrings.xml><?xml version="1.0" encoding="utf-8"?>
<sst xmlns="http://schemas.openxmlformats.org/spreadsheetml/2006/main" count="1165" uniqueCount="127">
  <si>
    <t>A</t>
  </si>
  <si>
    <t>B</t>
  </si>
  <si>
    <t>C</t>
  </si>
  <si>
    <t>D</t>
  </si>
  <si>
    <t>E</t>
  </si>
  <si>
    <t>Rounded off to next Ten Rupees</t>
  </si>
  <si>
    <t>F</t>
  </si>
  <si>
    <t>G</t>
  </si>
  <si>
    <t>Increment amount @ 3% on G above</t>
  </si>
  <si>
    <t>H</t>
  </si>
  <si>
    <t>I</t>
  </si>
  <si>
    <t>J</t>
  </si>
  <si>
    <t>K</t>
  </si>
  <si>
    <t>L</t>
  </si>
  <si>
    <t>M</t>
  </si>
  <si>
    <t>Total      (G + H)</t>
  </si>
  <si>
    <t>Total      (C + D)</t>
  </si>
  <si>
    <t>Total      (A + B)</t>
  </si>
  <si>
    <t>Pre Revised Scale</t>
  </si>
  <si>
    <t>BASIC PAY AS ON 31.12.2016</t>
  </si>
  <si>
    <t>Pay fixed on 01-01-2017</t>
  </si>
  <si>
    <t xml:space="preserve">DA @ 119.5% ON BASIC PAY ABOVE    </t>
  </si>
  <si>
    <t>Add : Fitment 15% on Total above</t>
  </si>
  <si>
    <t>Increment</t>
  </si>
  <si>
    <t>Increment amount @ 3% on J above</t>
  </si>
  <si>
    <t>Total      (J + K)</t>
  </si>
  <si>
    <t>Basic Pay on  01-01-2017</t>
  </si>
  <si>
    <t>Basic Pay on  01-01-2018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</si>
  <si>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</si>
  <si>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</si>
  <si>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</si>
  <si>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</si>
  <si>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</si>
  <si>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</si>
  <si>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</si>
  <si>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</si>
  <si>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</si>
  <si>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</si>
  <si>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</si>
  <si>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</si>
  <si>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Total      (M +N)</t>
  </si>
  <si>
    <t>Total      (P + Q)</t>
  </si>
  <si>
    <t>Increment amount @ 3% on M above</t>
  </si>
  <si>
    <t>Increment amount @ 3% on P above</t>
  </si>
  <si>
    <t>Increment amount @ 3% on S above</t>
  </si>
  <si>
    <t>Total      (S + T)</t>
  </si>
  <si>
    <t>Increment amount @ 3% on V above</t>
  </si>
  <si>
    <t>Total      (V + W)</t>
  </si>
  <si>
    <t>Z</t>
  </si>
  <si>
    <t>AA</t>
  </si>
  <si>
    <t>AB</t>
  </si>
  <si>
    <t>Increment amount @ 3% on Y above</t>
  </si>
  <si>
    <t>Total      (Y + Z)</t>
  </si>
  <si>
    <t>Increment amount @ 3% on AA above</t>
  </si>
  <si>
    <t>AC</t>
  </si>
  <si>
    <t>AD</t>
  </si>
  <si>
    <t>AE</t>
  </si>
  <si>
    <t>Total      (AB +AC)</t>
  </si>
  <si>
    <t>Increment amount @ 3% on AE above</t>
  </si>
  <si>
    <t>AF</t>
  </si>
  <si>
    <t>AG</t>
  </si>
  <si>
    <t>AH</t>
  </si>
  <si>
    <t>Total      (AE + AF)</t>
  </si>
  <si>
    <t>Increment amount @ 3% on AH above</t>
  </si>
  <si>
    <t>Total      (AH + AI)</t>
  </si>
  <si>
    <t>AI</t>
  </si>
  <si>
    <t>AJ</t>
  </si>
  <si>
    <t>AK</t>
  </si>
  <si>
    <t>Basic Pay on  01-01-2019</t>
  </si>
  <si>
    <t>Basic Pay on  01-01-2020</t>
  </si>
  <si>
    <t>Basic Pay on  01-01-2021</t>
  </si>
  <si>
    <t>Basic Pay on  01-01-2022</t>
  </si>
  <si>
    <t>Basic Pay on  01-01-2023</t>
  </si>
  <si>
    <t>Basic Pay on  01-01-2024</t>
  </si>
  <si>
    <t>Basic Pay on  01-01-2025</t>
  </si>
  <si>
    <t>Basic Pay on  01-01-2026</t>
  </si>
  <si>
    <t>7840-14700</t>
  </si>
  <si>
    <t>7900-14880</t>
  </si>
  <si>
    <t>19200-49900</t>
  </si>
  <si>
    <t>19300-53000</t>
  </si>
  <si>
    <t>NE - 4</t>
  </si>
  <si>
    <t>8150-15340</t>
  </si>
  <si>
    <t>19900-56200</t>
  </si>
  <si>
    <t>NE - 3</t>
  </si>
  <si>
    <t>NE  - 2</t>
  </si>
  <si>
    <t>NE - 5</t>
  </si>
  <si>
    <t>8700-16840</t>
  </si>
  <si>
    <t>21300-59600</t>
  </si>
  <si>
    <t>NE - 6</t>
  </si>
  <si>
    <t>9020-17430</t>
  </si>
  <si>
    <t>22000-63200</t>
  </si>
  <si>
    <t>NE - 7</t>
  </si>
  <si>
    <t>10900-20400</t>
  </si>
  <si>
    <t>26600-69000</t>
  </si>
  <si>
    <t>NE - 8</t>
  </si>
  <si>
    <t>12520-23440</t>
  </si>
  <si>
    <t>30600-79600</t>
  </si>
  <si>
    <t>NE - 9</t>
  </si>
  <si>
    <t>13600-25420</t>
  </si>
  <si>
    <t>33200-86000</t>
  </si>
  <si>
    <t>14900-27850</t>
  </si>
  <si>
    <t>36400-94500</t>
  </si>
  <si>
    <t>NE - 10</t>
  </si>
  <si>
    <t>NE - 11</t>
  </si>
  <si>
    <t>16370-30630</t>
  </si>
  <si>
    <t>39700-104000</t>
  </si>
  <si>
    <t>16390-33830</t>
  </si>
  <si>
    <t>39900-114600</t>
  </si>
  <si>
    <t xml:space="preserve">Model Pay Fixation </t>
  </si>
  <si>
    <t>AL</t>
  </si>
  <si>
    <t>AM</t>
  </si>
  <si>
    <t>AN</t>
  </si>
  <si>
    <t>NE 2 - 19200-49900</t>
  </si>
  <si>
    <t>Increment amount @ 3% on AK above</t>
  </si>
  <si>
    <t>Total      (AK + AL)</t>
  </si>
  <si>
    <t>NE 3 - 19300-53000</t>
  </si>
  <si>
    <t>NE 4 - 19900-56200</t>
  </si>
  <si>
    <t>NE  5 -  22000-63200</t>
  </si>
  <si>
    <t>NE  6 - 21300-59600</t>
  </si>
  <si>
    <t>NE 7 - 26600-69000</t>
  </si>
  <si>
    <t>NE 8 - 30600-79600</t>
  </si>
  <si>
    <t>NE 9 - 33200-86000</t>
  </si>
  <si>
    <t>NE 10 - 36400-94500</t>
  </si>
  <si>
    <t>NE 11 - 39700-104000</t>
  </si>
  <si>
    <t>NE 12 - 39900-114600</t>
  </si>
  <si>
    <t>Stagnation -114600</t>
  </si>
  <si>
    <t>NE -10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</si>
</sst>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14009]dd/mm/yyyy;@"/>
  </numFmts>
  <fonts count="5">
    <font>
      <sz val="10"/>
      <name val="Arial"/>
    </font>
    <font>
      <b/>
      <sz val="11"/>
      <name val="Century Gothic"/>
      <family val="2"/>
    </font>
    <font>
      <b/>
      <sz val="11"/>
      <color indexed="10"/>
      <name val="Century Gothic"/>
      <family val="2"/>
    </font>
    <font>
      <b/>
      <u/>
      <sz val="11"/>
      <name val="Century Gothic"/>
      <family val="2"/>
    </font>
    <font>
      <b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2" fontId="1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/>
    <xf numFmtId="0" fontId="3" fillId="0" borderId="1" xfId="0" applyFont="1" applyBorder="1"/>
    <xf numFmtId="0" fontId="1" fillId="0" borderId="1" xfId="0" applyFont="1" applyBorder="1" applyAlignment="1"/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4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tabSelected="1" topLeftCell="A16" workbookViewId="0">
      <selection activeCell="A65" sqref="A65:D65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10" ht="29.25" customHeight="1">
      <c r="A1" s="29" t="s">
        <v>108</v>
      </c>
      <c r="B1" s="30"/>
      <c r="C1" s="30"/>
      <c r="D1" s="31"/>
    </row>
    <row r="2" spans="1:10" s="26" customFormat="1" ht="22.5" customHeight="1">
      <c r="A2" s="24" t="s">
        <v>18</v>
      </c>
      <c r="B2" s="25" t="s">
        <v>126</v>
      </c>
      <c r="C2" s="4" t="s">
        <v>100</v>
      </c>
      <c r="D2" s="5" t="s">
        <v>101</v>
      </c>
      <c r="H2" s="27"/>
      <c r="I2" s="27"/>
      <c r="J2" s="27"/>
    </row>
    <row r="3" spans="1:10" ht="22.5" customHeight="1">
      <c r="A3" s="6" t="s">
        <v>19</v>
      </c>
      <c r="B3" s="7" t="s">
        <v>0</v>
      </c>
      <c r="C3" s="8"/>
      <c r="D3" s="9">
        <v>22150</v>
      </c>
    </row>
    <row r="4" spans="1:10" ht="22.5" customHeight="1">
      <c r="A4" s="6" t="s">
        <v>21</v>
      </c>
      <c r="B4" s="7" t="s">
        <v>1</v>
      </c>
      <c r="C4" s="10"/>
      <c r="D4" s="11">
        <f>D3*119.5/100</f>
        <v>26469.25</v>
      </c>
    </row>
    <row r="5" spans="1:10" ht="22.5" customHeight="1">
      <c r="A5" s="6" t="s">
        <v>17</v>
      </c>
      <c r="B5" s="7" t="s">
        <v>2</v>
      </c>
      <c r="C5" s="10"/>
      <c r="D5" s="11">
        <f>D3+D4</f>
        <v>48619.25</v>
      </c>
    </row>
    <row r="6" spans="1:10" ht="22.5" customHeight="1">
      <c r="A6" s="6" t="s">
        <v>22</v>
      </c>
      <c r="B6" s="7" t="s">
        <v>3</v>
      </c>
      <c r="C6" s="10"/>
      <c r="D6" s="11">
        <f>D5*15/100</f>
        <v>7292.8874999999998</v>
      </c>
    </row>
    <row r="7" spans="1:10" ht="22.5" customHeight="1">
      <c r="A7" s="6" t="s">
        <v>16</v>
      </c>
      <c r="B7" s="7" t="s">
        <v>4</v>
      </c>
      <c r="C7" s="10"/>
      <c r="D7" s="11">
        <f>D5+D6</f>
        <v>55912.137499999997</v>
      </c>
    </row>
    <row r="8" spans="1:10" ht="22.5" customHeight="1">
      <c r="A8" s="6" t="s">
        <v>5</v>
      </c>
      <c r="B8" s="7" t="s">
        <v>6</v>
      </c>
      <c r="C8" s="10"/>
      <c r="D8" s="12">
        <f>ROUNDUP(D7,-1)</f>
        <v>55920</v>
      </c>
    </row>
    <row r="9" spans="1:10" ht="22.5" customHeight="1">
      <c r="A9" s="3" t="s">
        <v>20</v>
      </c>
      <c r="B9" s="7" t="s">
        <v>7</v>
      </c>
      <c r="C9" s="10"/>
      <c r="D9" s="12">
        <f>ROUNDUP(D8,-1)</f>
        <v>55920</v>
      </c>
    </row>
    <row r="10" spans="1:10" ht="22.5" customHeight="1">
      <c r="A10" s="13" t="s">
        <v>23</v>
      </c>
      <c r="B10" s="7"/>
      <c r="C10" s="14"/>
      <c r="D10" s="11"/>
    </row>
    <row r="11" spans="1:10" ht="22.5" customHeight="1">
      <c r="A11" s="6" t="s">
        <v>8</v>
      </c>
      <c r="B11" s="7" t="s">
        <v>9</v>
      </c>
      <c r="C11" s="15">
        <v>42736</v>
      </c>
      <c r="D11" s="10">
        <f>D9*3%</f>
        <v>1677.6</v>
      </c>
    </row>
    <row r="12" spans="1:10" ht="22.5" customHeight="1">
      <c r="A12" s="6" t="s">
        <v>15</v>
      </c>
      <c r="B12" s="7" t="s">
        <v>10</v>
      </c>
      <c r="C12" s="16"/>
      <c r="D12" s="12">
        <f>D9+D11</f>
        <v>57597.599999999999</v>
      </c>
    </row>
    <row r="13" spans="1:10" ht="22.5" customHeight="1">
      <c r="A13" s="6" t="s">
        <v>26</v>
      </c>
      <c r="B13" s="7" t="s">
        <v>11</v>
      </c>
      <c r="C13" s="15">
        <v>42736</v>
      </c>
      <c r="D13" s="11">
        <f>ROUNDUP(D12,-1)</f>
        <v>57600</v>
      </c>
    </row>
    <row r="14" spans="1:10" ht="22.5" customHeight="1">
      <c r="A14" s="6"/>
      <c r="B14" s="7"/>
      <c r="C14" s="10"/>
      <c r="D14" s="11"/>
    </row>
    <row r="15" spans="1:10" ht="22.5" customHeight="1">
      <c r="A15" s="13" t="s">
        <v>23</v>
      </c>
      <c r="B15" s="7"/>
      <c r="C15" s="14"/>
      <c r="D15" s="11"/>
    </row>
    <row r="16" spans="1:10" ht="22.5" customHeight="1">
      <c r="A16" s="6" t="s">
        <v>24</v>
      </c>
      <c r="B16" s="7" t="s">
        <v>12</v>
      </c>
      <c r="C16" s="15">
        <v>43101</v>
      </c>
      <c r="D16" s="10">
        <f>D13*0.03</f>
        <v>1728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59328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59330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1779.8999999999999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61109.9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ROUNDDOWN(D22,-1)</f>
        <v>61100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1833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62933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62940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1888.1999999999998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64828.2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64830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1944.8999999999999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66774.899999999994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66780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2003.3999999999999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68783.399999999994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68790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2063.6999999999998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70853.7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70860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2125.7999999999997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72985.8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72990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2189.6999999999998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75179.7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75180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2255.4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77435.399999999994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77440</v>
      </c>
    </row>
    <row r="65" spans="1:4" ht="22.5" customHeight="1">
      <c r="A65" s="32" t="s">
        <v>112</v>
      </c>
      <c r="B65" s="32"/>
      <c r="C65" s="32"/>
      <c r="D65" s="32"/>
    </row>
  </sheetData>
  <protectedRanges>
    <protectedRange sqref="C29" name="Range5_1"/>
    <protectedRange sqref="C11 C13 C16 C18 C21 C23 C26 C28 C31 C33 C36 C53 C56 C38 C41 C46 C51 C48 C58 C43 C61 C63" name="Range3_1"/>
    <protectedRange sqref="D3" name="Range1_1_1"/>
  </protectedRanges>
  <mergeCells count="2">
    <mergeCell ref="A1:D1"/>
    <mergeCell ref="A65:D65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2.2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102</v>
      </c>
      <c r="C2" s="4" t="s">
        <v>100</v>
      </c>
      <c r="D2" s="5" t="s">
        <v>101</v>
      </c>
    </row>
    <row r="3" spans="1:4" ht="22.5" customHeight="1">
      <c r="A3" s="6" t="s">
        <v>19</v>
      </c>
      <c r="B3" s="7" t="s">
        <v>0</v>
      </c>
      <c r="C3" s="8"/>
      <c r="D3" s="9">
        <v>27850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33280.75</v>
      </c>
    </row>
    <row r="5" spans="1:4" ht="22.5" customHeight="1">
      <c r="A5" s="6" t="s">
        <v>17</v>
      </c>
      <c r="B5" s="7" t="s">
        <v>2</v>
      </c>
      <c r="C5" s="10"/>
      <c r="D5" s="11">
        <f>D3+D4</f>
        <v>61130.75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9169.6124999999993</v>
      </c>
    </row>
    <row r="7" spans="1:4" ht="22.5" customHeight="1">
      <c r="A7" s="6" t="s">
        <v>16</v>
      </c>
      <c r="B7" s="7" t="s">
        <v>4</v>
      </c>
      <c r="C7" s="10"/>
      <c r="D7" s="11">
        <f>D5+D6</f>
        <v>70300.362500000003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70310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70310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2109.2999999999997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72419.3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72420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2172.6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74592.600000000006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74600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2238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76838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76840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2305.1999999999998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79145.2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79150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2374.5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81524.5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81530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2445.9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83975.9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83980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2519.4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86499.4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86500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2595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89095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89100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2673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91773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91780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2753.4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94533.4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94540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2836.2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97376.2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97380</v>
      </c>
    </row>
    <row r="65" spans="1:4" ht="22.5" customHeight="1">
      <c r="A65" s="32" t="s">
        <v>123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3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103</v>
      </c>
      <c r="C2" s="4" t="s">
        <v>104</v>
      </c>
      <c r="D2" s="5" t="s">
        <v>105</v>
      </c>
    </row>
    <row r="3" spans="1:4" ht="22.5" customHeight="1">
      <c r="A3" s="6" t="s">
        <v>19</v>
      </c>
      <c r="B3" s="7" t="s">
        <v>0</v>
      </c>
      <c r="C3" s="8"/>
      <c r="D3" s="9">
        <v>30630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36602.85</v>
      </c>
    </row>
    <row r="5" spans="1:4" ht="22.5" customHeight="1">
      <c r="A5" s="6" t="s">
        <v>17</v>
      </c>
      <c r="B5" s="7" t="s">
        <v>2</v>
      </c>
      <c r="C5" s="10"/>
      <c r="D5" s="11">
        <f>D3+D4</f>
        <v>67232.850000000006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10084.927500000002</v>
      </c>
    </row>
    <row r="7" spans="1:4" ht="22.5" customHeight="1">
      <c r="A7" s="6" t="s">
        <v>16</v>
      </c>
      <c r="B7" s="7" t="s">
        <v>4</v>
      </c>
      <c r="C7" s="10"/>
      <c r="D7" s="11">
        <f>D5+D6</f>
        <v>77317.777500000011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77320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77320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2319.6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79639.600000000006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79640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2389.1999999999998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82029.2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82030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2460.9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84490.9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ROUNDDOWN(D22,-1)</f>
        <v>84490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2534.6999999999998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87024.7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87030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2610.9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89640.9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ROUNDDOWN(D32,-1)</f>
        <v>89640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2689.2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92329.2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92330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2769.9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95099.9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95100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2853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97953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97960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2938.7999999999997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100898.8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100900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3027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103927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103930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3117.9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107047.9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107050</v>
      </c>
    </row>
    <row r="65" spans="1:4" ht="22.5" customHeight="1">
      <c r="A65" s="32" t="s">
        <v>124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63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5" width="9.140625" style="1"/>
    <col min="6" max="6" width="12.140625" style="1" customWidth="1"/>
    <col min="7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0.7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103</v>
      </c>
      <c r="C2" s="4" t="s">
        <v>106</v>
      </c>
      <c r="D2" s="5" t="s">
        <v>107</v>
      </c>
    </row>
    <row r="3" spans="1:4" ht="22.5" customHeight="1">
      <c r="A3" s="6" t="s">
        <v>19</v>
      </c>
      <c r="B3" s="7" t="s">
        <v>0</v>
      </c>
      <c r="C3" s="8"/>
      <c r="D3" s="9">
        <v>33830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40426.85</v>
      </c>
    </row>
    <row r="5" spans="1:4" ht="22.5" customHeight="1">
      <c r="A5" s="6" t="s">
        <v>17</v>
      </c>
      <c r="B5" s="7" t="s">
        <v>2</v>
      </c>
      <c r="C5" s="10"/>
      <c r="D5" s="11">
        <f>D3+D4</f>
        <v>74256.850000000006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11138.5275</v>
      </c>
    </row>
    <row r="7" spans="1:4" ht="22.5" customHeight="1">
      <c r="A7" s="6" t="s">
        <v>16</v>
      </c>
      <c r="B7" s="7" t="s">
        <v>4</v>
      </c>
      <c r="C7" s="10"/>
      <c r="D7" s="11">
        <f>D5+D6</f>
        <v>85395.377500000002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85400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85400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2562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87962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87970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2639.1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90609.1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90610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2718.2999999999997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93328.3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93330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2799.9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96129.9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96130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2883.9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99013.9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99020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2970.6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101990.6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ROUNDDOWN(D37,-1)</f>
        <v>101990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3059.7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105049.7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105050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3151.5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108201.5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108210</v>
      </c>
    </row>
    <row r="49" spans="1:6" ht="22.5" customHeight="1">
      <c r="A49" s="19"/>
      <c r="B49" s="21"/>
      <c r="C49" s="19"/>
      <c r="D49" s="19"/>
    </row>
    <row r="50" spans="1:6" ht="22.5" customHeight="1">
      <c r="A50" s="13" t="s">
        <v>23</v>
      </c>
      <c r="B50" s="7"/>
      <c r="C50" s="14"/>
      <c r="D50" s="11"/>
    </row>
    <row r="51" spans="1:6" ht="22.5" customHeight="1">
      <c r="A51" s="6" t="s">
        <v>58</v>
      </c>
      <c r="B51" s="7" t="s">
        <v>59</v>
      </c>
      <c r="C51" s="15">
        <v>45658</v>
      </c>
      <c r="D51" s="10">
        <f>D48*0.03</f>
        <v>3246.2999999999997</v>
      </c>
    </row>
    <row r="52" spans="1:6" ht="22.5" customHeight="1">
      <c r="A52" s="6" t="s">
        <v>62</v>
      </c>
      <c r="B52" s="7" t="s">
        <v>60</v>
      </c>
      <c r="C52" s="16"/>
      <c r="D52" s="12">
        <f>D48+D51</f>
        <v>111456.3</v>
      </c>
    </row>
    <row r="53" spans="1:6" ht="22.5" customHeight="1">
      <c r="A53" s="6" t="s">
        <v>74</v>
      </c>
      <c r="B53" s="7" t="s">
        <v>61</v>
      </c>
      <c r="C53" s="15">
        <v>45658</v>
      </c>
      <c r="D53" s="11">
        <f>ROUNDUP(D52,-1)</f>
        <v>111460</v>
      </c>
    </row>
    <row r="54" spans="1:6" ht="22.5" customHeight="1">
      <c r="A54" s="22"/>
      <c r="B54" s="23"/>
      <c r="C54" s="23"/>
      <c r="D54" s="23"/>
    </row>
    <row r="55" spans="1:6" ht="22.5" customHeight="1">
      <c r="A55" s="13" t="s">
        <v>23</v>
      </c>
      <c r="B55" s="7"/>
      <c r="C55" s="14"/>
      <c r="D55" s="11"/>
    </row>
    <row r="56" spans="1:6" ht="22.5" customHeight="1">
      <c r="A56" s="6" t="s">
        <v>63</v>
      </c>
      <c r="B56" s="7" t="s">
        <v>65</v>
      </c>
      <c r="C56" s="15">
        <v>46023</v>
      </c>
      <c r="D56" s="10">
        <f>D53*0.03</f>
        <v>3343.7999999999997</v>
      </c>
    </row>
    <row r="57" spans="1:6" ht="22.5" customHeight="1">
      <c r="A57" s="6" t="s">
        <v>64</v>
      </c>
      <c r="B57" s="7" t="s">
        <v>66</v>
      </c>
      <c r="C57" s="16"/>
      <c r="D57" s="12">
        <f>D53+D56</f>
        <v>114803.8</v>
      </c>
    </row>
    <row r="58" spans="1:6" ht="22.5" customHeight="1">
      <c r="A58" s="6" t="s">
        <v>75</v>
      </c>
      <c r="B58" s="7" t="s">
        <v>67</v>
      </c>
      <c r="C58" s="15">
        <v>46023</v>
      </c>
      <c r="D58" s="28">
        <f>ROUNDUP(D57,-1)</f>
        <v>114810</v>
      </c>
      <c r="E58" s="33" t="s">
        <v>125</v>
      </c>
      <c r="F58" s="34"/>
    </row>
    <row r="60" spans="1:6" ht="22.5" customHeight="1">
      <c r="A60" s="13" t="s">
        <v>23</v>
      </c>
      <c r="B60" s="7"/>
      <c r="C60" s="14"/>
      <c r="D60" s="11"/>
    </row>
    <row r="61" spans="1:6" ht="22.5" customHeight="1">
      <c r="A61" s="6" t="s">
        <v>113</v>
      </c>
      <c r="B61" s="7" t="s">
        <v>109</v>
      </c>
      <c r="C61" s="15">
        <v>46388</v>
      </c>
      <c r="D61" s="10">
        <f>D58*0.03</f>
        <v>3444.2999999999997</v>
      </c>
    </row>
    <row r="62" spans="1:6" ht="22.5" customHeight="1">
      <c r="A62" s="6" t="s">
        <v>114</v>
      </c>
      <c r="B62" s="7" t="s">
        <v>110</v>
      </c>
      <c r="C62" s="16"/>
      <c r="D62" s="12">
        <f>D58+D61</f>
        <v>118254.3</v>
      </c>
    </row>
    <row r="63" spans="1:6" ht="22.5" customHeight="1">
      <c r="A63" s="6" t="s">
        <v>75</v>
      </c>
      <c r="B63" s="7" t="s">
        <v>111</v>
      </c>
      <c r="C63" s="15">
        <v>46388</v>
      </c>
      <c r="D63" s="28">
        <f>ROUNDUP(D62,-1)</f>
        <v>118260</v>
      </c>
      <c r="E63" s="33" t="s">
        <v>125</v>
      </c>
      <c r="F63" s="34"/>
    </row>
  </sheetData>
  <protectedRanges>
    <protectedRange sqref="C61 C63" name="Range3_1"/>
  </protectedRanges>
  <mergeCells count="3">
    <mergeCell ref="A1:D1"/>
    <mergeCell ref="E58:F58"/>
    <mergeCell ref="E63:F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10" ht="29.25" customHeight="1">
      <c r="A1" s="29" t="s">
        <v>108</v>
      </c>
      <c r="B1" s="30"/>
      <c r="C1" s="30"/>
      <c r="D1" s="31"/>
    </row>
    <row r="2" spans="1:10" s="26" customFormat="1" ht="22.5" customHeight="1">
      <c r="A2" s="24" t="s">
        <v>18</v>
      </c>
      <c r="B2" s="25" t="s">
        <v>84</v>
      </c>
      <c r="C2" s="4" t="s">
        <v>76</v>
      </c>
      <c r="D2" s="5" t="s">
        <v>78</v>
      </c>
      <c r="H2" s="27"/>
      <c r="I2" s="27"/>
      <c r="J2" s="27"/>
    </row>
    <row r="3" spans="1:10" ht="22.5" customHeight="1">
      <c r="A3" s="6" t="s">
        <v>19</v>
      </c>
      <c r="B3" s="7" t="s">
        <v>0</v>
      </c>
      <c r="C3" s="8"/>
      <c r="D3" s="9">
        <v>14700</v>
      </c>
    </row>
    <row r="4" spans="1:10" ht="22.5" customHeight="1">
      <c r="A4" s="6" t="s">
        <v>21</v>
      </c>
      <c r="B4" s="7" t="s">
        <v>1</v>
      </c>
      <c r="C4" s="10"/>
      <c r="D4" s="11">
        <f>D3*119.5/100</f>
        <v>17566.5</v>
      </c>
    </row>
    <row r="5" spans="1:10" ht="22.5" customHeight="1">
      <c r="A5" s="6" t="s">
        <v>17</v>
      </c>
      <c r="B5" s="7" t="s">
        <v>2</v>
      </c>
      <c r="C5" s="10"/>
      <c r="D5" s="11">
        <f>D3+D4</f>
        <v>32266.5</v>
      </c>
    </row>
    <row r="6" spans="1:10" ht="22.5" customHeight="1">
      <c r="A6" s="6" t="s">
        <v>22</v>
      </c>
      <c r="B6" s="7" t="s">
        <v>3</v>
      </c>
      <c r="C6" s="10"/>
      <c r="D6" s="11">
        <f>D5*15/100</f>
        <v>4839.9750000000004</v>
      </c>
    </row>
    <row r="7" spans="1:10" ht="22.5" customHeight="1">
      <c r="A7" s="6" t="s">
        <v>16</v>
      </c>
      <c r="B7" s="7" t="s">
        <v>4</v>
      </c>
      <c r="C7" s="10"/>
      <c r="D7" s="11">
        <f>D5+D6</f>
        <v>37106.474999999999</v>
      </c>
    </row>
    <row r="8" spans="1:10" ht="22.5" customHeight="1">
      <c r="A8" s="6" t="s">
        <v>5</v>
      </c>
      <c r="B8" s="7" t="s">
        <v>6</v>
      </c>
      <c r="C8" s="10"/>
      <c r="D8" s="12">
        <f>ROUNDUP(D7,-1)</f>
        <v>37110</v>
      </c>
    </row>
    <row r="9" spans="1:10" ht="22.5" customHeight="1">
      <c r="A9" s="3" t="s">
        <v>20</v>
      </c>
      <c r="B9" s="7" t="s">
        <v>7</v>
      </c>
      <c r="C9" s="10"/>
      <c r="D9" s="12">
        <f>ROUNDUP(D8,-1)</f>
        <v>37110</v>
      </c>
    </row>
    <row r="10" spans="1:10" ht="22.5" customHeight="1">
      <c r="A10" s="13" t="s">
        <v>23</v>
      </c>
      <c r="B10" s="7"/>
      <c r="C10" s="14"/>
      <c r="D10" s="11"/>
    </row>
    <row r="11" spans="1:10" ht="22.5" customHeight="1">
      <c r="A11" s="6" t="s">
        <v>8</v>
      </c>
      <c r="B11" s="7" t="s">
        <v>9</v>
      </c>
      <c r="C11" s="15">
        <v>42736</v>
      </c>
      <c r="D11" s="10">
        <f>D9*3%</f>
        <v>1113.3</v>
      </c>
    </row>
    <row r="12" spans="1:10" ht="22.5" customHeight="1">
      <c r="A12" s="6" t="s">
        <v>15</v>
      </c>
      <c r="B12" s="7" t="s">
        <v>10</v>
      </c>
      <c r="C12" s="16"/>
      <c r="D12" s="12">
        <f>D9+D11</f>
        <v>38223.300000000003</v>
      </c>
    </row>
    <row r="13" spans="1:10" ht="22.5" customHeight="1">
      <c r="A13" s="6" t="s">
        <v>26</v>
      </c>
      <c r="B13" s="7" t="s">
        <v>11</v>
      </c>
      <c r="C13" s="15">
        <v>42736</v>
      </c>
      <c r="D13" s="11">
        <f>ROUNDUP(D12,-1)</f>
        <v>38230</v>
      </c>
    </row>
    <row r="14" spans="1:10" ht="22.5" customHeight="1">
      <c r="A14" s="6"/>
      <c r="B14" s="7"/>
      <c r="C14" s="10"/>
      <c r="D14" s="11"/>
    </row>
    <row r="15" spans="1:10" ht="22.5" customHeight="1">
      <c r="A15" s="13" t="s">
        <v>23</v>
      </c>
      <c r="B15" s="7"/>
      <c r="C15" s="14"/>
      <c r="D15" s="11"/>
    </row>
    <row r="16" spans="1:10" ht="22.5" customHeight="1">
      <c r="A16" s="6" t="s">
        <v>24</v>
      </c>
      <c r="B16" s="7" t="s">
        <v>12</v>
      </c>
      <c r="C16" s="15">
        <v>43101</v>
      </c>
      <c r="D16" s="10">
        <f>D13*0.03</f>
        <v>1146.8999999999999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39376.9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39380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1181.3999999999999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40561.4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40570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1217.0999999999999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41787.1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41790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1253.7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43043.7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43050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1291.5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44341.5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44350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1330.5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45680.5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ROUNDDOWN(D42,-1)</f>
        <v>45680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1370.3999999999999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47050.400000000001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ROUNDDOWN(D47,-1)</f>
        <v>47050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1411.5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48461.5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48470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1454.1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49924.1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49930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1497.8999999999999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51427.9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51430</v>
      </c>
    </row>
    <row r="65" spans="1:4" ht="22.5" customHeight="1">
      <c r="A65" s="32" t="s">
        <v>115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10" ht="29.25" customHeight="1">
      <c r="A1" s="29" t="s">
        <v>108</v>
      </c>
      <c r="B1" s="30"/>
      <c r="C1" s="30"/>
      <c r="D1" s="31"/>
    </row>
    <row r="2" spans="1:10" s="26" customFormat="1" ht="22.5" customHeight="1">
      <c r="A2" s="24" t="s">
        <v>18</v>
      </c>
      <c r="B2" s="25" t="s">
        <v>83</v>
      </c>
      <c r="C2" s="4" t="s">
        <v>77</v>
      </c>
      <c r="D2" s="5" t="s">
        <v>79</v>
      </c>
      <c r="H2" s="27"/>
      <c r="I2" s="27"/>
      <c r="J2" s="27"/>
    </row>
    <row r="3" spans="1:10" ht="22.5" customHeight="1">
      <c r="A3" s="6" t="s">
        <v>19</v>
      </c>
      <c r="B3" s="7" t="s">
        <v>0</v>
      </c>
      <c r="C3" s="8"/>
      <c r="D3" s="9">
        <v>14880</v>
      </c>
    </row>
    <row r="4" spans="1:10" ht="22.5" customHeight="1">
      <c r="A4" s="6" t="s">
        <v>21</v>
      </c>
      <c r="B4" s="7" t="s">
        <v>1</v>
      </c>
      <c r="C4" s="10"/>
      <c r="D4" s="11">
        <f>D3*119.5/100</f>
        <v>17781.599999999999</v>
      </c>
    </row>
    <row r="5" spans="1:10" ht="22.5" customHeight="1">
      <c r="A5" s="6" t="s">
        <v>17</v>
      </c>
      <c r="B5" s="7" t="s">
        <v>2</v>
      </c>
      <c r="C5" s="10"/>
      <c r="D5" s="11">
        <f>D3+D4</f>
        <v>32661.599999999999</v>
      </c>
    </row>
    <row r="6" spans="1:10" ht="22.5" customHeight="1">
      <c r="A6" s="6" t="s">
        <v>22</v>
      </c>
      <c r="B6" s="7" t="s">
        <v>3</v>
      </c>
      <c r="C6" s="10"/>
      <c r="D6" s="11">
        <f>D5*15/100</f>
        <v>4899.24</v>
      </c>
    </row>
    <row r="7" spans="1:10" ht="22.5" customHeight="1">
      <c r="A7" s="6" t="s">
        <v>16</v>
      </c>
      <c r="B7" s="7" t="s">
        <v>4</v>
      </c>
      <c r="C7" s="10"/>
      <c r="D7" s="11">
        <f>D5+D6</f>
        <v>37560.839999999997</v>
      </c>
    </row>
    <row r="8" spans="1:10" ht="22.5" customHeight="1">
      <c r="A8" s="6" t="s">
        <v>5</v>
      </c>
      <c r="B8" s="7" t="s">
        <v>6</v>
      </c>
      <c r="C8" s="10"/>
      <c r="D8" s="12">
        <f>ROUNDUP(D7,-1)</f>
        <v>37570</v>
      </c>
    </row>
    <row r="9" spans="1:10" ht="22.5" customHeight="1">
      <c r="A9" s="3" t="s">
        <v>20</v>
      </c>
      <c r="B9" s="7" t="s">
        <v>7</v>
      </c>
      <c r="C9" s="10"/>
      <c r="D9" s="12">
        <f>ROUNDUP(D8,-1)</f>
        <v>37570</v>
      </c>
    </row>
    <row r="10" spans="1:10" ht="22.5" customHeight="1">
      <c r="A10" s="13" t="s">
        <v>23</v>
      </c>
      <c r="B10" s="7"/>
      <c r="C10" s="14"/>
      <c r="D10" s="11"/>
    </row>
    <row r="11" spans="1:10" ht="22.5" customHeight="1">
      <c r="A11" s="6" t="s">
        <v>8</v>
      </c>
      <c r="B11" s="7" t="s">
        <v>9</v>
      </c>
      <c r="C11" s="15">
        <v>42736</v>
      </c>
      <c r="D11" s="10">
        <f>D9*3%</f>
        <v>1127.0999999999999</v>
      </c>
    </row>
    <row r="12" spans="1:10" ht="22.5" customHeight="1">
      <c r="A12" s="6" t="s">
        <v>15</v>
      </c>
      <c r="B12" s="7" t="s">
        <v>10</v>
      </c>
      <c r="C12" s="16"/>
      <c r="D12" s="12">
        <f>D9+D11</f>
        <v>38697.1</v>
      </c>
    </row>
    <row r="13" spans="1:10" ht="22.5" customHeight="1">
      <c r="A13" s="6" t="s">
        <v>26</v>
      </c>
      <c r="B13" s="7" t="s">
        <v>11</v>
      </c>
      <c r="C13" s="15">
        <v>42736</v>
      </c>
      <c r="D13" s="11">
        <f>ROUNDUP(D12,-1)</f>
        <v>38700</v>
      </c>
    </row>
    <row r="14" spans="1:10" ht="22.5" customHeight="1">
      <c r="A14" s="6"/>
      <c r="B14" s="7"/>
      <c r="C14" s="10"/>
      <c r="D14" s="11"/>
    </row>
    <row r="15" spans="1:10" ht="22.5" customHeight="1">
      <c r="A15" s="13" t="s">
        <v>23</v>
      </c>
      <c r="B15" s="7"/>
      <c r="C15" s="14"/>
      <c r="D15" s="11"/>
    </row>
    <row r="16" spans="1:10" ht="22.5" customHeight="1">
      <c r="A16" s="6" t="s">
        <v>24</v>
      </c>
      <c r="B16" s="7" t="s">
        <v>12</v>
      </c>
      <c r="C16" s="15">
        <v>43101</v>
      </c>
      <c r="D16" s="10">
        <f>D13*0.03</f>
        <v>1161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39861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39870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1196.0999999999999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41066.1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41070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1232.0999999999999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42302.1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42310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1269.3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43579.3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43580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1307.3999999999999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44887.4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44890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1346.7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46236.7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46240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1387.2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47627.199999999997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47630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1428.8999999999999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49058.9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49060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1471.8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50531.8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50540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1516.2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52056.2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52060</v>
      </c>
    </row>
    <row r="65" spans="1:4" ht="22.5" customHeight="1">
      <c r="A65" s="32" t="s">
        <v>116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8.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80</v>
      </c>
      <c r="C2" s="4" t="s">
        <v>81</v>
      </c>
      <c r="D2" s="5" t="s">
        <v>82</v>
      </c>
    </row>
    <row r="3" spans="1:4" ht="22.5" customHeight="1">
      <c r="A3" s="6" t="s">
        <v>19</v>
      </c>
      <c r="B3" s="7" t="s">
        <v>0</v>
      </c>
      <c r="C3" s="8"/>
      <c r="D3" s="9">
        <v>15340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18331.3</v>
      </c>
    </row>
    <row r="5" spans="1:4" ht="22.5" customHeight="1">
      <c r="A5" s="6" t="s">
        <v>17</v>
      </c>
      <c r="B5" s="7" t="s">
        <v>2</v>
      </c>
      <c r="C5" s="10"/>
      <c r="D5" s="11">
        <f>D3+D4</f>
        <v>33671.300000000003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5050.6950000000006</v>
      </c>
    </row>
    <row r="7" spans="1:4" ht="22.5" customHeight="1">
      <c r="A7" s="6" t="s">
        <v>16</v>
      </c>
      <c r="B7" s="7" t="s">
        <v>4</v>
      </c>
      <c r="C7" s="10"/>
      <c r="D7" s="11">
        <f>D5+D6</f>
        <v>38721.995000000003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38730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38730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1161.8999999999999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39891.9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39900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1197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41097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41100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1233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42333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42340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1270.2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43610.2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ROUNDDOWN(D27,-1)</f>
        <v>43610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1308.3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44918.3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44920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1347.6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46267.6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46270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1388.1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47658.1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47660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1429.8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49089.8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49090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1472.7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50562.7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50570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1517.1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52087.1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52090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1562.7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53652.7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53660</v>
      </c>
    </row>
    <row r="65" spans="1:4" ht="22.5" customHeight="1">
      <c r="A65" s="32" t="s">
        <v>117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9.2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85</v>
      </c>
      <c r="C2" s="4" t="s">
        <v>86</v>
      </c>
      <c r="D2" s="5" t="s">
        <v>90</v>
      </c>
    </row>
    <row r="3" spans="1:4" ht="22.5" customHeight="1">
      <c r="A3" s="6" t="s">
        <v>19</v>
      </c>
      <c r="B3" s="7" t="s">
        <v>0</v>
      </c>
      <c r="C3" s="8"/>
      <c r="D3" s="9">
        <v>16840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20123.8</v>
      </c>
    </row>
    <row r="5" spans="1:4" ht="22.5" customHeight="1">
      <c r="A5" s="6" t="s">
        <v>17</v>
      </c>
      <c r="B5" s="7" t="s">
        <v>2</v>
      </c>
      <c r="C5" s="10"/>
      <c r="D5" s="11">
        <f>D3+D4</f>
        <v>36963.800000000003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5544.57</v>
      </c>
    </row>
    <row r="7" spans="1:4" ht="22.5" customHeight="1">
      <c r="A7" s="6" t="s">
        <v>16</v>
      </c>
      <c r="B7" s="7" t="s">
        <v>4</v>
      </c>
      <c r="C7" s="10"/>
      <c r="D7" s="11">
        <f>D5+D6</f>
        <v>42508.37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42510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42510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1275.3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43785.3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43790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1313.7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45103.7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45110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1353.3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46463.3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46470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1394.1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47864.1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47870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1436.1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49306.1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49310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1479.3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50789.3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50790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1523.7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52313.7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52320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1569.6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53889.599999999999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53890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1616.7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55506.7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55510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1665.3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57175.3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57180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1715.3999999999999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58895.4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58900</v>
      </c>
    </row>
    <row r="65" spans="1:4" ht="22.5" customHeight="1">
      <c r="A65" s="32" t="s">
        <v>118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1.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88</v>
      </c>
      <c r="C2" s="4" t="s">
        <v>89</v>
      </c>
      <c r="D2" s="5" t="s">
        <v>87</v>
      </c>
    </row>
    <row r="3" spans="1:4" ht="22.5" customHeight="1">
      <c r="A3" s="6" t="s">
        <v>19</v>
      </c>
      <c r="B3" s="7" t="s">
        <v>0</v>
      </c>
      <c r="C3" s="8"/>
      <c r="D3" s="9">
        <v>17430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20828.849999999999</v>
      </c>
    </row>
    <row r="5" spans="1:4" ht="22.5" customHeight="1">
      <c r="A5" s="6" t="s">
        <v>17</v>
      </c>
      <c r="B5" s="7" t="s">
        <v>2</v>
      </c>
      <c r="C5" s="10"/>
      <c r="D5" s="11">
        <f>D3+D4</f>
        <v>38258.85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5738.8275000000003</v>
      </c>
    </row>
    <row r="7" spans="1:4" ht="22.5" customHeight="1">
      <c r="A7" s="6" t="s">
        <v>16</v>
      </c>
      <c r="B7" s="7" t="s">
        <v>4</v>
      </c>
      <c r="C7" s="10"/>
      <c r="D7" s="11">
        <f>D5+D6</f>
        <v>43997.677499999998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44000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44000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1320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45320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45320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1359.6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46679.6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46680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1400.3999999999999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48080.4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ROUNDDOWN(D22,-1)</f>
        <v>48080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1442.3999999999999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49522.400000000001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49530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1485.8999999999999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51015.9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51020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1530.6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52550.6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ROUNDDOWN(D37,-1)</f>
        <v>52550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1576.5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54126.5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54130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1623.8999999999999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55753.9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55760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1672.8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57432.800000000003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57440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1723.2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59163.199999999997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59170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1775.1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60945.1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60950</v>
      </c>
    </row>
    <row r="65" spans="1:4" ht="22.5" customHeight="1">
      <c r="A65" s="32" t="s">
        <v>119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3.7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91</v>
      </c>
      <c r="C2" s="4" t="s">
        <v>92</v>
      </c>
      <c r="D2" s="5" t="s">
        <v>93</v>
      </c>
    </row>
    <row r="3" spans="1:4" ht="22.5" customHeight="1">
      <c r="A3" s="6" t="s">
        <v>19</v>
      </c>
      <c r="B3" s="7" t="s">
        <v>0</v>
      </c>
      <c r="C3" s="8"/>
      <c r="D3" s="9">
        <v>20400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24378</v>
      </c>
    </row>
    <row r="5" spans="1:4" ht="22.5" customHeight="1">
      <c r="A5" s="6" t="s">
        <v>17</v>
      </c>
      <c r="B5" s="7" t="s">
        <v>2</v>
      </c>
      <c r="C5" s="10"/>
      <c r="D5" s="11">
        <f>D3+D4</f>
        <v>44778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6716.7</v>
      </c>
    </row>
    <row r="7" spans="1:4" ht="22.5" customHeight="1">
      <c r="A7" s="6" t="s">
        <v>16</v>
      </c>
      <c r="B7" s="7" t="s">
        <v>4</v>
      </c>
      <c r="C7" s="10"/>
      <c r="D7" s="11">
        <f>D5+D6</f>
        <v>51494.7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51500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51500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1545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53045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53050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1591.5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54641.5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54650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1639.5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56289.5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56290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1688.7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57978.7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ROUNDUP(D27,-1)</f>
        <v>57980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1739.3999999999999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59719.4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59720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1791.6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61511.6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61520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1845.6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63365.599999999999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ROUNDUP(D42,-1)</f>
        <v>63370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1901.1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65271.1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65280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1958.3999999999999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67238.399999999994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67240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2017.1999999999998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69257.2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69260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2077.7999999999997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71337.8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71340</v>
      </c>
    </row>
    <row r="65" spans="1:4" ht="22.5" customHeight="1">
      <c r="A65" s="32" t="s">
        <v>120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7.7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94</v>
      </c>
      <c r="C2" s="4" t="s">
        <v>95</v>
      </c>
      <c r="D2" s="5" t="s">
        <v>96</v>
      </c>
    </row>
    <row r="3" spans="1:4" ht="22.5" customHeight="1">
      <c r="A3" s="6" t="s">
        <v>19</v>
      </c>
      <c r="B3" s="7" t="s">
        <v>0</v>
      </c>
      <c r="C3" s="8"/>
      <c r="D3" s="9">
        <v>23440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28010.799999999999</v>
      </c>
    </row>
    <row r="5" spans="1:4" ht="22.5" customHeight="1">
      <c r="A5" s="6" t="s">
        <v>17</v>
      </c>
      <c r="B5" s="7" t="s">
        <v>2</v>
      </c>
      <c r="C5" s="10"/>
      <c r="D5" s="11">
        <f>D3+D4</f>
        <v>51450.8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7717.62</v>
      </c>
    </row>
    <row r="7" spans="1:4" ht="22.5" customHeight="1">
      <c r="A7" s="6" t="s">
        <v>16</v>
      </c>
      <c r="B7" s="7" t="s">
        <v>4</v>
      </c>
      <c r="C7" s="10"/>
      <c r="D7" s="11">
        <f>D5+D6</f>
        <v>59168.420000000006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59170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59170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1775.1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60945.1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60950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1828.5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62778.5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62780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1883.3999999999999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64663.4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64670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1940.1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66610.100000000006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ROUNDDOWN(D27,-1)</f>
        <v>66610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1998.3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68608.3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68610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2058.2999999999997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70668.3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70670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2120.1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72790.100000000006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ROUNDDOWN(D42,-1)</f>
        <v>72790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2183.6999999999998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74973.7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74980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2249.4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77229.399999999994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77230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2316.9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79546.899999999994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79550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2386.5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81936.5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81940</v>
      </c>
    </row>
    <row r="65" spans="1:4" ht="22.5" customHeight="1">
      <c r="A65" s="32" t="s">
        <v>121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6.25" customHeight="1">
      <c r="A1" s="29" t="s">
        <v>108</v>
      </c>
      <c r="B1" s="30"/>
      <c r="C1" s="30"/>
      <c r="D1" s="31"/>
    </row>
    <row r="2" spans="1:4" ht="22.5" customHeight="1">
      <c r="A2" s="24" t="s">
        <v>18</v>
      </c>
      <c r="B2" s="25" t="s">
        <v>97</v>
      </c>
      <c r="C2" s="4" t="s">
        <v>98</v>
      </c>
      <c r="D2" s="5" t="s">
        <v>99</v>
      </c>
    </row>
    <row r="3" spans="1:4" ht="22.5" customHeight="1">
      <c r="A3" s="6" t="s">
        <v>19</v>
      </c>
      <c r="B3" s="7" t="s">
        <v>0</v>
      </c>
      <c r="C3" s="8"/>
      <c r="D3" s="9">
        <v>25420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30376.9</v>
      </c>
    </row>
    <row r="5" spans="1:4" ht="22.5" customHeight="1">
      <c r="A5" s="6" t="s">
        <v>17</v>
      </c>
      <c r="B5" s="7" t="s">
        <v>2</v>
      </c>
      <c r="C5" s="10"/>
      <c r="D5" s="11">
        <f>D3+D4</f>
        <v>55796.9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8369.5349999999999</v>
      </c>
    </row>
    <row r="7" spans="1:4" ht="22.5" customHeight="1">
      <c r="A7" s="6" t="s">
        <v>16</v>
      </c>
      <c r="B7" s="7" t="s">
        <v>4</v>
      </c>
      <c r="C7" s="10"/>
      <c r="D7" s="11">
        <f>D5+D6</f>
        <v>64166.434999999998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64170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64170</v>
      </c>
    </row>
    <row r="10" spans="1:4" ht="22.5" customHeight="1">
      <c r="A10" s="13" t="s">
        <v>23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1925.1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66095.100000000006</v>
      </c>
    </row>
    <row r="13" spans="1:4" ht="22.5" customHeight="1">
      <c r="A13" s="6" t="s">
        <v>26</v>
      </c>
      <c r="B13" s="7" t="s">
        <v>11</v>
      </c>
      <c r="C13" s="15">
        <v>42736</v>
      </c>
      <c r="D13" s="11">
        <f>ROUNDUP(D12,-1)</f>
        <v>66100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23</v>
      </c>
      <c r="B15" s="7"/>
      <c r="C15" s="14"/>
      <c r="D15" s="11"/>
    </row>
    <row r="16" spans="1:4" ht="22.5" customHeight="1">
      <c r="A16" s="6" t="s">
        <v>24</v>
      </c>
      <c r="B16" s="7" t="s">
        <v>12</v>
      </c>
      <c r="C16" s="15">
        <v>43101</v>
      </c>
      <c r="D16" s="10">
        <f>D13*0.03</f>
        <v>1983</v>
      </c>
    </row>
    <row r="17" spans="1:4" ht="22.5" customHeight="1">
      <c r="A17" s="6" t="s">
        <v>25</v>
      </c>
      <c r="B17" s="7" t="s">
        <v>13</v>
      </c>
      <c r="C17" s="16"/>
      <c r="D17" s="12">
        <f>D13+D16</f>
        <v>68083</v>
      </c>
    </row>
    <row r="18" spans="1:4" ht="22.5" customHeight="1">
      <c r="A18" s="6" t="s">
        <v>27</v>
      </c>
      <c r="B18" s="7" t="s">
        <v>14</v>
      </c>
      <c r="C18" s="15">
        <v>43101</v>
      </c>
      <c r="D18" s="11">
        <f>ROUNDUP(D17,-1)</f>
        <v>68090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23</v>
      </c>
      <c r="B20" s="7"/>
      <c r="C20" s="14"/>
      <c r="D20" s="11"/>
    </row>
    <row r="21" spans="1:4" ht="22.5" customHeight="1">
      <c r="A21" s="6" t="s">
        <v>42</v>
      </c>
      <c r="B21" s="7" t="s">
        <v>28</v>
      </c>
      <c r="C21" s="15">
        <v>43466</v>
      </c>
      <c r="D21" s="10">
        <f>D18*0.03</f>
        <v>2042.6999999999998</v>
      </c>
    </row>
    <row r="22" spans="1:4" ht="22.5" customHeight="1">
      <c r="A22" s="6" t="s">
        <v>40</v>
      </c>
      <c r="B22" s="7" t="s">
        <v>29</v>
      </c>
      <c r="C22" s="16"/>
      <c r="D22" s="12">
        <f>D18+D21</f>
        <v>70132.7</v>
      </c>
    </row>
    <row r="23" spans="1:4" ht="22.5" customHeight="1">
      <c r="A23" s="6" t="s">
        <v>68</v>
      </c>
      <c r="B23" s="7" t="s">
        <v>30</v>
      </c>
      <c r="C23" s="15">
        <f>C21</f>
        <v>43466</v>
      </c>
      <c r="D23" s="11">
        <f>ROUNDUP(D22,-1)</f>
        <v>70140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23</v>
      </c>
      <c r="B25" s="7"/>
      <c r="C25" s="14"/>
      <c r="D25" s="11"/>
    </row>
    <row r="26" spans="1:4" ht="22.5" customHeight="1">
      <c r="A26" s="6" t="s">
        <v>43</v>
      </c>
      <c r="B26" s="7" t="s">
        <v>31</v>
      </c>
      <c r="C26" s="15">
        <v>43831</v>
      </c>
      <c r="D26" s="10">
        <f>D23*0.03</f>
        <v>2104.1999999999998</v>
      </c>
    </row>
    <row r="27" spans="1:4" ht="22.5" customHeight="1">
      <c r="A27" s="6" t="s">
        <v>41</v>
      </c>
      <c r="B27" s="7" t="s">
        <v>32</v>
      </c>
      <c r="C27" s="16"/>
      <c r="D27" s="12">
        <f>D23+D26</f>
        <v>72244.2</v>
      </c>
    </row>
    <row r="28" spans="1:4" ht="22.5" customHeight="1">
      <c r="A28" s="6" t="s">
        <v>69</v>
      </c>
      <c r="B28" s="7" t="s">
        <v>33</v>
      </c>
      <c r="C28" s="15">
        <f>C26</f>
        <v>43831</v>
      </c>
      <c r="D28" s="11">
        <f>ROUNDDOWN(D27,-1)</f>
        <v>72240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23</v>
      </c>
      <c r="B30" s="7"/>
      <c r="C30" s="14"/>
      <c r="D30" s="11"/>
    </row>
    <row r="31" spans="1:4" ht="22.5" customHeight="1">
      <c r="A31" s="6" t="s">
        <v>44</v>
      </c>
      <c r="B31" s="7" t="s">
        <v>34</v>
      </c>
      <c r="C31" s="15">
        <v>44197</v>
      </c>
      <c r="D31" s="10">
        <f>D28*0.03</f>
        <v>2167.1999999999998</v>
      </c>
    </row>
    <row r="32" spans="1:4" ht="22.5" customHeight="1">
      <c r="A32" s="6" t="s">
        <v>45</v>
      </c>
      <c r="B32" s="7" t="s">
        <v>35</v>
      </c>
      <c r="C32" s="16"/>
      <c r="D32" s="12">
        <f>D28+D31</f>
        <v>74407.199999999997</v>
      </c>
    </row>
    <row r="33" spans="1:4" ht="22.5" customHeight="1">
      <c r="A33" s="6" t="s">
        <v>70</v>
      </c>
      <c r="B33" s="7" t="s">
        <v>36</v>
      </c>
      <c r="C33" s="15">
        <v>44197</v>
      </c>
      <c r="D33" s="11">
        <f>ROUNDUP(D32,-1)</f>
        <v>74410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23</v>
      </c>
      <c r="B35" s="7"/>
      <c r="C35" s="14"/>
      <c r="D35" s="11"/>
    </row>
    <row r="36" spans="1:4" ht="22.5" customHeight="1">
      <c r="A36" s="6" t="s">
        <v>46</v>
      </c>
      <c r="B36" s="7" t="s">
        <v>37</v>
      </c>
      <c r="C36" s="15">
        <v>44562</v>
      </c>
      <c r="D36" s="10">
        <f>D33*0.03</f>
        <v>2232.2999999999997</v>
      </c>
    </row>
    <row r="37" spans="1:4" ht="22.5" customHeight="1">
      <c r="A37" s="6" t="s">
        <v>47</v>
      </c>
      <c r="B37" s="7" t="s">
        <v>38</v>
      </c>
      <c r="C37" s="16"/>
      <c r="D37" s="12">
        <f>D33+D36</f>
        <v>76642.3</v>
      </c>
    </row>
    <row r="38" spans="1:4" ht="22.5" customHeight="1">
      <c r="A38" s="6" t="s">
        <v>71</v>
      </c>
      <c r="B38" s="7" t="s">
        <v>39</v>
      </c>
      <c r="C38" s="15">
        <v>44562</v>
      </c>
      <c r="D38" s="11">
        <f>ROUNDUP(D37,-1)</f>
        <v>76650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23</v>
      </c>
      <c r="B40" s="7"/>
      <c r="C40" s="14"/>
      <c r="D40" s="11"/>
    </row>
    <row r="41" spans="1:4" ht="22.5" customHeight="1">
      <c r="A41" s="6" t="s">
        <v>51</v>
      </c>
      <c r="B41" s="7" t="s">
        <v>48</v>
      </c>
      <c r="C41" s="15">
        <v>44927</v>
      </c>
      <c r="D41" s="10">
        <f>D38*0.03</f>
        <v>2299.5</v>
      </c>
    </row>
    <row r="42" spans="1:4" ht="22.5" customHeight="1">
      <c r="A42" s="6" t="s">
        <v>52</v>
      </c>
      <c r="B42" s="7" t="s">
        <v>49</v>
      </c>
      <c r="C42" s="16"/>
      <c r="D42" s="12">
        <f>D38+D41</f>
        <v>78949.5</v>
      </c>
    </row>
    <row r="43" spans="1:4" ht="22.5" customHeight="1">
      <c r="A43" s="6" t="s">
        <v>72</v>
      </c>
      <c r="B43" s="7" t="s">
        <v>50</v>
      </c>
      <c r="C43" s="15">
        <v>44927</v>
      </c>
      <c r="D43" s="11">
        <f>ROUNDDOWN(D42,-1)</f>
        <v>78940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23</v>
      </c>
      <c r="B45" s="7"/>
      <c r="C45" s="14"/>
      <c r="D45" s="11"/>
    </row>
    <row r="46" spans="1:4" ht="22.5" customHeight="1">
      <c r="A46" s="6" t="s">
        <v>53</v>
      </c>
      <c r="B46" s="7" t="s">
        <v>54</v>
      </c>
      <c r="C46" s="15">
        <v>45292</v>
      </c>
      <c r="D46" s="10">
        <f>D43*0.03</f>
        <v>2368.1999999999998</v>
      </c>
    </row>
    <row r="47" spans="1:4" ht="22.5" customHeight="1">
      <c r="A47" s="6" t="s">
        <v>57</v>
      </c>
      <c r="B47" s="7" t="s">
        <v>55</v>
      </c>
      <c r="C47" s="16"/>
      <c r="D47" s="12">
        <f>D43+D46</f>
        <v>81308.2</v>
      </c>
    </row>
    <row r="48" spans="1:4" ht="22.5" customHeight="1">
      <c r="A48" s="6" t="s">
        <v>73</v>
      </c>
      <c r="B48" s="7" t="s">
        <v>56</v>
      </c>
      <c r="C48" s="15">
        <v>45292</v>
      </c>
      <c r="D48" s="11">
        <f>ROUNDUP(D47,-1)</f>
        <v>81310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23</v>
      </c>
      <c r="B50" s="7"/>
      <c r="C50" s="14"/>
      <c r="D50" s="11"/>
    </row>
    <row r="51" spans="1:4" ht="22.5" customHeight="1">
      <c r="A51" s="6" t="s">
        <v>58</v>
      </c>
      <c r="B51" s="7" t="s">
        <v>59</v>
      </c>
      <c r="C51" s="15">
        <v>45658</v>
      </c>
      <c r="D51" s="10">
        <f>D48*0.03</f>
        <v>2439.2999999999997</v>
      </c>
    </row>
    <row r="52" spans="1:4" ht="22.5" customHeight="1">
      <c r="A52" s="6" t="s">
        <v>62</v>
      </c>
      <c r="B52" s="7" t="s">
        <v>60</v>
      </c>
      <c r="C52" s="16"/>
      <c r="D52" s="12">
        <f>D48+D51</f>
        <v>83749.3</v>
      </c>
    </row>
    <row r="53" spans="1:4" ht="22.5" customHeight="1">
      <c r="A53" s="6" t="s">
        <v>74</v>
      </c>
      <c r="B53" s="7" t="s">
        <v>61</v>
      </c>
      <c r="C53" s="15">
        <v>45658</v>
      </c>
      <c r="D53" s="11">
        <f>ROUNDUP(D52,-1)</f>
        <v>83750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23</v>
      </c>
      <c r="B55" s="7"/>
      <c r="C55" s="14"/>
      <c r="D55" s="11"/>
    </row>
    <row r="56" spans="1:4" ht="22.5" customHeight="1">
      <c r="A56" s="6" t="s">
        <v>63</v>
      </c>
      <c r="B56" s="7" t="s">
        <v>65</v>
      </c>
      <c r="C56" s="15">
        <v>46023</v>
      </c>
      <c r="D56" s="10">
        <f>D53*0.03</f>
        <v>2512.5</v>
      </c>
    </row>
    <row r="57" spans="1:4" ht="22.5" customHeight="1">
      <c r="A57" s="6" t="s">
        <v>64</v>
      </c>
      <c r="B57" s="7" t="s">
        <v>66</v>
      </c>
      <c r="C57" s="16"/>
      <c r="D57" s="12">
        <f>D53+D56</f>
        <v>86262.5</v>
      </c>
    </row>
    <row r="58" spans="1:4" ht="22.5" customHeight="1">
      <c r="A58" s="6" t="s">
        <v>75</v>
      </c>
      <c r="B58" s="7" t="s">
        <v>67</v>
      </c>
      <c r="C58" s="15">
        <v>46023</v>
      </c>
      <c r="D58" s="11">
        <f>ROUNDUP(D57,-1)</f>
        <v>86270</v>
      </c>
    </row>
    <row r="60" spans="1:4" ht="22.5" customHeight="1">
      <c r="A60" s="13" t="s">
        <v>23</v>
      </c>
      <c r="B60" s="7"/>
      <c r="C60" s="14"/>
      <c r="D60" s="11"/>
    </row>
    <row r="61" spans="1:4" ht="22.5" customHeight="1">
      <c r="A61" s="6" t="s">
        <v>113</v>
      </c>
      <c r="B61" s="7" t="s">
        <v>109</v>
      </c>
      <c r="C61" s="15">
        <v>46388</v>
      </c>
      <c r="D61" s="10">
        <f>D58*0.03</f>
        <v>2588.1</v>
      </c>
    </row>
    <row r="62" spans="1:4" ht="22.5" customHeight="1">
      <c r="A62" s="6" t="s">
        <v>114</v>
      </c>
      <c r="B62" s="7" t="s">
        <v>110</v>
      </c>
      <c r="C62" s="16"/>
      <c r="D62" s="12">
        <f>D58+D61</f>
        <v>88858.1</v>
      </c>
    </row>
    <row r="63" spans="1:4" ht="22.5" customHeight="1">
      <c r="A63" s="6" t="s">
        <v>75</v>
      </c>
      <c r="B63" s="7" t="s">
        <v>111</v>
      </c>
      <c r="C63" s="15">
        <v>46388</v>
      </c>
      <c r="D63" s="11">
        <f>ROUNDUP(D62,-1)</f>
        <v>88860</v>
      </c>
    </row>
    <row r="65" spans="1:4" ht="22.5" customHeight="1">
      <c r="A65" s="32" t="s">
        <v>122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NE 1</vt:lpstr>
      <vt:lpstr>NE 2</vt:lpstr>
      <vt:lpstr>NE 3</vt:lpstr>
      <vt:lpstr>NE 4</vt:lpstr>
      <vt:lpstr>NE 5</vt:lpstr>
      <vt:lpstr>NE 6</vt:lpstr>
      <vt:lpstr>NE 7</vt:lpstr>
      <vt:lpstr>NE 8</vt:lpstr>
      <vt:lpstr>NE 9</vt:lpstr>
      <vt:lpstr>NE 10</vt:lpstr>
      <vt:lpstr>NE 11</vt:lpstr>
      <vt:lpstr>NE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infernus</dc:creator>
  <cp:lastModifiedBy>NIKHITH</cp:lastModifiedBy>
  <cp:lastPrinted>2013-05-09T09:18:32Z</cp:lastPrinted>
  <dcterms:created xsi:type="dcterms:W3CDTF">1996-10-14T23:33:28Z</dcterms:created>
  <dcterms:modified xsi:type="dcterms:W3CDTF">2018-09-16T16:50:41Z</dcterms:modified>
</cp:coreProperties>
</file>